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inforkraft.es\Downloads\"/>
    </mc:Choice>
  </mc:AlternateContent>
  <xr:revisionPtr revIDLastSave="0" documentId="13_ncr:1_{971FE935-3879-459C-878F-11748682126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C23" i="1" l="1"/>
  <c r="D23" i="1" s="1"/>
  <c r="D26" i="1"/>
  <c r="C24" i="1"/>
  <c r="D24" i="1" s="1"/>
  <c r="C22" i="1"/>
  <c r="D21" i="1"/>
  <c r="C20" i="1"/>
  <c r="D18" i="1"/>
  <c r="C13" i="1"/>
  <c r="C5" i="1"/>
  <c r="C4" i="1"/>
  <c r="C7" i="1" l="1"/>
  <c r="C11" i="1" s="1"/>
  <c r="C30" i="1" s="1"/>
  <c r="D25" i="1"/>
  <c r="C25" i="1"/>
  <c r="C28" i="1" s="1"/>
  <c r="D28" i="1" s="1"/>
  <c r="C14" i="1" l="1"/>
  <c r="C32" i="1" s="1"/>
</calcChain>
</file>

<file path=xl/sharedStrings.xml><?xml version="1.0" encoding="utf-8"?>
<sst xmlns="http://schemas.openxmlformats.org/spreadsheetml/2006/main" count="34" uniqueCount="34">
  <si>
    <t>INVESTMENT CALCULATOR</t>
  </si>
  <si>
    <t>Purchase price</t>
  </si>
  <si>
    <t>Purchase tax (10%)</t>
  </si>
  <si>
    <t>Editable fields</t>
  </si>
  <si>
    <t>Admin costs (notary, etc.) 2%</t>
  </si>
  <si>
    <t>Agency fee</t>
  </si>
  <si>
    <t>Total purchase</t>
  </si>
  <si>
    <t>Rehab</t>
  </si>
  <si>
    <t>Total project costs</t>
  </si>
  <si>
    <t>Mortgage:</t>
  </si>
  <si>
    <t>Loan to Value</t>
  </si>
  <si>
    <t>Capital to be invested</t>
  </si>
  <si>
    <t>Per month</t>
  </si>
  <si>
    <t xml:space="preserve">Per year </t>
  </si>
  <si>
    <t>Expected gross income</t>
  </si>
  <si>
    <t xml:space="preserve">Coliving expenses </t>
  </si>
  <si>
    <t>ibi(charged yearly)</t>
  </si>
  <si>
    <t>*You can ask the agent for the ibi and community building costs</t>
  </si>
  <si>
    <t>Building common areas costs</t>
  </si>
  <si>
    <t>Insurance (charged yearly)</t>
  </si>
  <si>
    <t xml:space="preserve">Utilities </t>
  </si>
  <si>
    <t xml:space="preserve">Property management  </t>
  </si>
  <si>
    <t>Total</t>
  </si>
  <si>
    <t>Mortgage payment</t>
  </si>
  <si>
    <t>Gross yield</t>
  </si>
  <si>
    <t>Cash on cash</t>
  </si>
  <si>
    <t>(Net operative income / capital invested)</t>
  </si>
  <si>
    <r>
      <t xml:space="preserve">*You can check online at </t>
    </r>
    <r>
      <rPr>
        <u/>
        <sz val="10"/>
        <color indexed="13"/>
        <rFont val="Montserrat"/>
        <family val="3"/>
      </rPr>
      <t>rastreador.com</t>
    </r>
    <r>
      <rPr>
        <sz val="10"/>
        <color indexed="8"/>
        <rFont val="Montserrat"/>
        <family val="3"/>
      </rPr>
      <t xml:space="preserve"> </t>
    </r>
  </si>
  <si>
    <r>
      <t xml:space="preserve">*You can quickly calculate your mortgage payment in </t>
    </r>
    <r>
      <rPr>
        <u/>
        <sz val="10"/>
        <color indexed="13"/>
        <rFont val="Montserrat"/>
        <family val="3"/>
      </rPr>
      <t>idealista</t>
    </r>
  </si>
  <si>
    <t>*5-10% long-term , 10-15% medium-term and room rental, and, 20-25% short-term</t>
  </si>
  <si>
    <t>Setup (furniture + appliances)</t>
  </si>
  <si>
    <t>*Ref: €10.000 for a premium 4 bedroom apartment</t>
  </si>
  <si>
    <t>CALCULATOR, CONSERVATIVE</t>
  </si>
  <si>
    <t>Operative net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</si>
</sst>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€-2]"/>
  </numFmts>
  <fonts count="8" x14ac:knownFonts="1">
    <font>
      <sz val="10"/>
      <color indexed="8"/>
      <name val="Arial"/>
    </font>
    <font>
      <b/>
      <sz val="12"/>
      <color indexed="9"/>
      <name val="Montserrat"/>
    </font>
    <font>
      <sz val="10"/>
      <color indexed="8"/>
      <name val="Montserrat"/>
    </font>
    <font>
      <u/>
      <sz val="10"/>
      <color indexed="8"/>
      <name val="Montserrat"/>
    </font>
    <font>
      <b/>
      <sz val="10"/>
      <color indexed="8"/>
      <name val="Montserrat"/>
    </font>
    <font>
      <b/>
      <sz val="11"/>
      <color indexed="8"/>
      <name val="Montserrat"/>
    </font>
    <font>
      <sz val="10"/>
      <color indexed="8"/>
      <name val="Montserrat"/>
      <family val="3"/>
    </font>
    <font>
      <u/>
      <sz val="10"/>
      <color indexed="13"/>
      <name val="Montserrat"/>
      <family val="3"/>
    </font>
  </fonts>
  <fills count="6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rgb="FFDFDACD"/>
        <bgColor indexed="64"/>
      </patternFill>
    </fill>
    <fill>
      <patternFill patternType="solid">
        <fgColor rgb="FFB2BFCA"/>
        <bgColor indexed="64"/>
      </patternFill>
    </fill>
    <fill>
      <patternFill patternType="solid">
        <fgColor rgb="FFE7E3D9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11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8"/>
      </top>
      <bottom style="thin">
        <color indexed="8"/>
      </bottom>
      <diagonal/>
    </border>
    <border>
      <left style="thin">
        <color indexed="11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11"/>
      </right>
      <top style="medium">
        <color indexed="8"/>
      </top>
      <bottom style="medium">
        <color indexed="8"/>
      </bottom>
      <diagonal/>
    </border>
    <border>
      <left style="thin">
        <color indexed="11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69">
    <xf numFmtId="0" fontId="0" fillId="0" borderId="0" xfId="0"/>
    <xf numFmtId="0" fontId="0" fillId="0" borderId="0" xfId="0" applyNumberFormat="1"/>
    <xf numFmtId="0" fontId="2" fillId="0" borderId="3" xfId="0" applyFont="1" applyBorder="1"/>
    <xf numFmtId="164" fontId="2" fillId="0" borderId="3" xfId="0" applyNumberFormat="1" applyFont="1" applyBorder="1" applyAlignment="1">
      <alignment horizontal="right"/>
    </xf>
    <xf numFmtId="0" fontId="4" fillId="0" borderId="3" xfId="0" applyFont="1" applyBorder="1"/>
    <xf numFmtId="164" fontId="4" fillId="0" borderId="3" xfId="0" applyNumberFormat="1" applyFont="1" applyBorder="1" applyAlignment="1">
      <alignment horizontal="right"/>
    </xf>
    <xf numFmtId="164" fontId="2" fillId="0" borderId="3" xfId="0" applyNumberFormat="1" applyFont="1" applyBorder="1"/>
    <xf numFmtId="0" fontId="2" fillId="0" borderId="4" xfId="0" applyFont="1" applyBorder="1"/>
    <xf numFmtId="164" fontId="2" fillId="0" borderId="4" xfId="0" applyNumberFormat="1" applyFont="1" applyBorder="1" applyAlignment="1">
      <alignment horizontal="right"/>
    </xf>
    <xf numFmtId="0" fontId="2" fillId="0" borderId="5" xfId="0" applyFont="1" applyBorder="1"/>
    <xf numFmtId="164" fontId="2" fillId="0" borderId="5" xfId="0" applyNumberFormat="1" applyFont="1" applyBorder="1"/>
    <xf numFmtId="49" fontId="4" fillId="0" borderId="3" xfId="0" applyNumberFormat="1" applyFont="1" applyBorder="1"/>
    <xf numFmtId="0" fontId="0" fillId="0" borderId="3" xfId="0" applyBorder="1"/>
    <xf numFmtId="0" fontId="2" fillId="0" borderId="6" xfId="0" applyFont="1" applyBorder="1"/>
    <xf numFmtId="164" fontId="2" fillId="0" borderId="6" xfId="0" applyNumberFormat="1" applyFont="1" applyBorder="1" applyAlignment="1">
      <alignment horizontal="right"/>
    </xf>
    <xf numFmtId="0" fontId="5" fillId="0" borderId="3" xfId="0" applyFont="1" applyBorder="1"/>
    <xf numFmtId="10" fontId="5" fillId="0" borderId="3" xfId="0" applyNumberFormat="1" applyFont="1" applyBorder="1" applyAlignment="1">
      <alignment horizontal="right"/>
    </xf>
    <xf numFmtId="10" fontId="2" fillId="0" borderId="3" xfId="0" applyNumberFormat="1" applyFont="1" applyBorder="1"/>
    <xf numFmtId="10" fontId="4" fillId="0" borderId="3" xfId="0" applyNumberFormat="1" applyFont="1" applyBorder="1" applyAlignment="1">
      <alignment horizontal="right"/>
    </xf>
    <xf numFmtId="0" fontId="0" fillId="0" borderId="0" xfId="0" applyBorder="1"/>
    <xf numFmtId="0" fontId="0" fillId="0" borderId="0" xfId="0" applyNumberFormat="1" applyBorder="1"/>
    <xf numFmtId="0" fontId="6" fillId="0" borderId="0" xfId="0" applyFont="1" applyBorder="1"/>
    <xf numFmtId="0" fontId="4" fillId="4" borderId="3" xfId="0" applyFont="1" applyFill="1" applyBorder="1"/>
    <xf numFmtId="164" fontId="4" fillId="4" borderId="3" xfId="0" applyNumberFormat="1" applyFont="1" applyFill="1" applyBorder="1" applyAlignment="1">
      <alignment horizontal="right"/>
    </xf>
    <xf numFmtId="0" fontId="5" fillId="4" borderId="7" xfId="0" applyFont="1" applyFill="1" applyBorder="1"/>
    <xf numFmtId="164" fontId="5" fillId="4" borderId="7" xfId="0" applyNumberFormat="1" applyFont="1" applyFill="1" applyBorder="1" applyAlignment="1">
      <alignment horizontal="right"/>
    </xf>
    <xf numFmtId="164" fontId="2" fillId="5" borderId="3" xfId="0" applyNumberFormat="1" applyFont="1" applyFill="1" applyBorder="1" applyAlignment="1" applyProtection="1">
      <alignment horizontal="right"/>
      <protection locked="0"/>
    </xf>
    <xf numFmtId="164" fontId="4" fillId="5" borderId="3" xfId="0" applyNumberFormat="1" applyFont="1" applyFill="1" applyBorder="1" applyAlignment="1" applyProtection="1">
      <alignment horizontal="right"/>
      <protection locked="0"/>
    </xf>
    <xf numFmtId="9" fontId="2" fillId="5" borderId="3" xfId="0" applyNumberFormat="1" applyFont="1" applyFill="1" applyBorder="1" applyProtection="1">
      <protection locked="0"/>
    </xf>
    <xf numFmtId="164" fontId="2" fillId="5" borderId="4" xfId="0" applyNumberFormat="1" applyFont="1" applyFill="1" applyBorder="1" applyAlignment="1" applyProtection="1">
      <alignment horizontal="right"/>
      <protection locked="0"/>
    </xf>
    <xf numFmtId="49" fontId="6" fillId="0" borderId="0" xfId="0" applyNumberFormat="1" applyFont="1" applyBorder="1"/>
    <xf numFmtId="0" fontId="2" fillId="0" borderId="0" xfId="0" applyFont="1" applyBorder="1"/>
    <xf numFmtId="0" fontId="0" fillId="3" borderId="8" xfId="0" applyNumberFormat="1" applyFill="1" applyBorder="1"/>
    <xf numFmtId="0" fontId="0" fillId="3" borderId="9" xfId="0" applyNumberFormat="1" applyFill="1" applyBorder="1"/>
    <xf numFmtId="0" fontId="0" fillId="3" borderId="10" xfId="0" applyNumberFormat="1" applyFill="1" applyBorder="1"/>
    <xf numFmtId="49" fontId="2" fillId="0" borderId="13" xfId="0" applyNumberFormat="1" applyFont="1" applyBorder="1"/>
    <xf numFmtId="0" fontId="3" fillId="0" borderId="14" xfId="0" applyFont="1" applyBorder="1"/>
    <xf numFmtId="164" fontId="2" fillId="0" borderId="14" xfId="0" applyNumberFormat="1" applyFont="1" applyBorder="1"/>
    <xf numFmtId="0" fontId="2" fillId="0" borderId="14" xfId="0" applyFont="1" applyBorder="1"/>
    <xf numFmtId="49" fontId="4" fillId="0" borderId="13" xfId="0" applyNumberFormat="1" applyFont="1" applyBorder="1"/>
    <xf numFmtId="0" fontId="2" fillId="0" borderId="13" xfId="0" applyFont="1" applyBorder="1"/>
    <xf numFmtId="49" fontId="4" fillId="4" borderId="13" xfId="0" applyNumberFormat="1" applyFont="1" applyFill="1" applyBorder="1"/>
    <xf numFmtId="0" fontId="2" fillId="4" borderId="14" xfId="0" applyFont="1" applyFill="1" applyBorder="1"/>
    <xf numFmtId="49" fontId="2" fillId="0" borderId="14" xfId="0" applyNumberFormat="1" applyFont="1" applyBorder="1" applyAlignment="1">
      <alignment horizontal="right"/>
    </xf>
    <xf numFmtId="9" fontId="2" fillId="5" borderId="14" xfId="0" applyNumberFormat="1" applyFont="1" applyFill="1" applyBorder="1" applyAlignment="1" applyProtection="1">
      <alignment horizontal="right"/>
      <protection locked="0"/>
    </xf>
    <xf numFmtId="49" fontId="2" fillId="0" borderId="15" xfId="0" applyNumberFormat="1" applyFont="1" applyBorder="1"/>
    <xf numFmtId="164" fontId="2" fillId="0" borderId="16" xfId="0" applyNumberFormat="1" applyFont="1" applyBorder="1"/>
    <xf numFmtId="0" fontId="2" fillId="0" borderId="17" xfId="0" applyFont="1" applyBorder="1"/>
    <xf numFmtId="164" fontId="2" fillId="0" borderId="18" xfId="0" applyNumberFormat="1" applyFont="1" applyBorder="1"/>
    <xf numFmtId="49" fontId="4" fillId="0" borderId="14" xfId="0" applyNumberFormat="1" applyFont="1" applyBorder="1"/>
    <xf numFmtId="164" fontId="4" fillId="0" borderId="14" xfId="0" applyNumberFormat="1" applyFont="1" applyBorder="1" applyAlignment="1">
      <alignment horizontal="right"/>
    </xf>
    <xf numFmtId="164" fontId="2" fillId="5" borderId="14" xfId="0" applyNumberFormat="1" applyFont="1" applyFill="1" applyBorder="1" applyAlignment="1" applyProtection="1">
      <alignment horizontal="right"/>
      <protection locked="0"/>
    </xf>
    <xf numFmtId="164" fontId="2" fillId="0" borderId="14" xfId="0" applyNumberFormat="1" applyFont="1" applyBorder="1" applyAlignment="1" applyProtection="1">
      <alignment horizontal="right"/>
    </xf>
    <xf numFmtId="164" fontId="2" fillId="0" borderId="14" xfId="0" applyNumberFormat="1" applyFont="1" applyBorder="1" applyAlignment="1">
      <alignment horizontal="right"/>
    </xf>
    <xf numFmtId="164" fontId="4" fillId="4" borderId="14" xfId="0" applyNumberFormat="1" applyFont="1" applyFill="1" applyBorder="1" applyAlignment="1">
      <alignment horizontal="right"/>
    </xf>
    <xf numFmtId="164" fontId="2" fillId="0" borderId="16" xfId="0" applyNumberFormat="1" applyFont="1" applyBorder="1" applyAlignment="1">
      <alignment horizontal="right"/>
    </xf>
    <xf numFmtId="0" fontId="2" fillId="0" borderId="19" xfId="0" applyFont="1" applyBorder="1"/>
    <xf numFmtId="164" fontId="2" fillId="0" borderId="20" xfId="0" applyNumberFormat="1" applyFont="1" applyBorder="1"/>
    <xf numFmtId="49" fontId="5" fillId="4" borderId="21" xfId="0" applyNumberFormat="1" applyFont="1" applyFill="1" applyBorder="1"/>
    <xf numFmtId="164" fontId="5" fillId="4" borderId="22" xfId="0" applyNumberFormat="1" applyFont="1" applyFill="1" applyBorder="1" applyAlignment="1">
      <alignment horizontal="right"/>
    </xf>
    <xf numFmtId="49" fontId="5" fillId="0" borderId="13" xfId="0" applyNumberFormat="1" applyFont="1" applyBorder="1"/>
    <xf numFmtId="49" fontId="2" fillId="0" borderId="23" xfId="0" applyNumberFormat="1" applyFont="1" applyBorder="1"/>
    <xf numFmtId="164" fontId="2" fillId="0" borderId="24" xfId="0" applyNumberFormat="1" applyFont="1" applyBorder="1"/>
    <xf numFmtId="0" fontId="2" fillId="0" borderId="25" xfId="0" applyFont="1" applyBorder="1"/>
    <xf numFmtId="49" fontId="6" fillId="5" borderId="26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0" fillId="0" borderId="12" xfId="0" applyBorder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8EA2B2"/>
      <rgbColor rgb="FFAAAAAA"/>
      <rgbColor rgb="FFFFFFCC"/>
      <rgbColor rgb="FF1155CC"/>
      <rgbColor rgb="FFF4CCCC"/>
      <rgbColor rgb="FFB6D7A8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2BFCA"/>
      <color rgb="FFE7E3D9"/>
      <color rgb="FF8EA2B2"/>
      <color rgb="FFF0EEE8"/>
      <color rgb="FFDFDACD"/>
      <color rgb="FF6565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0</xdr:rowOff>
    </xdr:from>
    <xdr:to>
      <xdr:col>0</xdr:col>
      <xdr:colOff>1225550</xdr:colOff>
      <xdr:row>0</xdr:row>
      <xdr:rowOff>558800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195E3684-3098-DFA2-F14A-4EE4F240B9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62" t="21190" r="10965" b="20538"/>
        <a:stretch/>
      </xdr:blipFill>
      <xdr:spPr>
        <a:xfrm>
          <a:off x="12700" y="0"/>
          <a:ext cx="1212850" cy="558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idealista.com/hipotecas/simulador-hipotecas/" TargetMode="External"/><Relationship Id="rId1" Type="http://schemas.openxmlformats.org/officeDocument/2006/relationships/hyperlink" Target="http://rastreado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showGridLines="0" tabSelected="1" workbookViewId="0">
      <selection activeCell="A29" sqref="A29"/>
    </sheetView>
  </sheetViews>
  <sheetFormatPr baseColWidth="10" defaultColWidth="12.6328125" defaultRowHeight="15.75" customHeight="1" x14ac:dyDescent="0.25"/>
  <cols>
    <col min="1" max="1" width="37.453125" style="1" customWidth="1"/>
    <col min="2" max="2" width="5.36328125" style="1" customWidth="1"/>
    <col min="3" max="3" width="13.6328125" style="1" customWidth="1"/>
    <col min="4" max="4" width="12.6328125" style="1" customWidth="1"/>
    <col min="5" max="5" width="15" style="1" customWidth="1"/>
    <col min="6" max="6" width="14.08984375" style="1" customWidth="1"/>
    <col min="7" max="7" width="12.6328125" style="1" customWidth="1"/>
    <col min="8" max="16384" width="12.6328125" style="1"/>
  </cols>
  <sheetData>
    <row r="1" spans="1:6" ht="46.5" customHeight="1" thickBot="1" x14ac:dyDescent="0.3">
      <c r="A1" s="32"/>
      <c r="B1" s="33"/>
      <c r="C1" s="33"/>
      <c r="D1" s="34"/>
    </row>
    <row r="2" spans="1:6" ht="22.5" customHeight="1" x14ac:dyDescent="0.5">
      <c r="A2" s="65" t="s">
        <v>0</v>
      </c>
      <c r="B2" s="66"/>
      <c r="C2" s="67"/>
      <c r="D2" s="68"/>
      <c r="E2" s="19"/>
      <c r="F2" s="19"/>
    </row>
    <row r="3" spans="1:6" ht="15.75" customHeight="1" x14ac:dyDescent="0.4">
      <c r="A3" s="35" t="s">
        <v>1</v>
      </c>
      <c r="B3" s="2"/>
      <c r="C3" s="26">
        <v>180000</v>
      </c>
      <c r="D3" s="36"/>
      <c r="E3" s="19"/>
      <c r="F3" s="19"/>
    </row>
    <row r="4" spans="1:6" ht="15.75" customHeight="1" x14ac:dyDescent="0.4">
      <c r="A4" s="35" t="s">
        <v>2</v>
      </c>
      <c r="B4" s="2"/>
      <c r="C4" s="3">
        <f>C3*10%</f>
        <v>18000</v>
      </c>
      <c r="D4" s="37"/>
      <c r="E4" s="64" t="s">
        <v>3</v>
      </c>
      <c r="F4" s="20"/>
    </row>
    <row r="5" spans="1:6" ht="15.75" customHeight="1" x14ac:dyDescent="0.4">
      <c r="A5" s="35" t="s">
        <v>4</v>
      </c>
      <c r="B5" s="2"/>
      <c r="C5" s="3">
        <f>C3*2%</f>
        <v>3600</v>
      </c>
      <c r="D5" s="38"/>
      <c r="E5" s="19"/>
      <c r="F5" s="19"/>
    </row>
    <row r="6" spans="1:6" ht="15.75" customHeight="1" x14ac:dyDescent="0.4">
      <c r="A6" s="35" t="s">
        <v>5</v>
      </c>
      <c r="B6" s="2"/>
      <c r="C6" s="26">
        <v>0</v>
      </c>
      <c r="D6" s="38"/>
      <c r="E6" s="19"/>
      <c r="F6" s="19"/>
    </row>
    <row r="7" spans="1:6" ht="15.75" customHeight="1" x14ac:dyDescent="0.4">
      <c r="A7" s="39" t="s">
        <v>6</v>
      </c>
      <c r="B7" s="4"/>
      <c r="C7" s="5">
        <f>SUM(C3:C6)</f>
        <v>201600</v>
      </c>
      <c r="D7" s="38"/>
      <c r="E7" s="19"/>
      <c r="F7" s="19"/>
    </row>
    <row r="8" spans="1:6" ht="15.75" customHeight="1" x14ac:dyDescent="0.4">
      <c r="A8" s="35" t="s">
        <v>7</v>
      </c>
      <c r="B8" s="2"/>
      <c r="C8" s="26">
        <v>25000</v>
      </c>
      <c r="D8" s="38"/>
      <c r="E8" s="19"/>
      <c r="F8" s="19"/>
    </row>
    <row r="9" spans="1:6" ht="15.75" customHeight="1" x14ac:dyDescent="0.4">
      <c r="A9" s="35" t="s">
        <v>30</v>
      </c>
      <c r="B9" s="2"/>
      <c r="C9" s="26">
        <v>10000</v>
      </c>
      <c r="D9" s="38"/>
      <c r="E9" s="30" t="s">
        <v>31</v>
      </c>
      <c r="F9" s="21"/>
    </row>
    <row r="10" spans="1:6" ht="15.75" customHeight="1" x14ac:dyDescent="0.4">
      <c r="A10" s="40"/>
      <c r="B10" s="2"/>
      <c r="C10" s="3"/>
      <c r="D10" s="38"/>
      <c r="E10" s="21"/>
      <c r="F10" s="21"/>
    </row>
    <row r="11" spans="1:6" ht="15.75" customHeight="1" x14ac:dyDescent="0.4">
      <c r="A11" s="41" t="s">
        <v>8</v>
      </c>
      <c r="B11" s="22"/>
      <c r="C11" s="23">
        <f>C7+C9+C10+C8</f>
        <v>236600</v>
      </c>
      <c r="D11" s="42"/>
      <c r="E11" s="21"/>
      <c r="F11" s="21"/>
    </row>
    <row r="12" spans="1:6" ht="15.75" customHeight="1" x14ac:dyDescent="0.4">
      <c r="A12" s="40"/>
      <c r="B12" s="2"/>
      <c r="C12" s="6"/>
      <c r="D12" s="43" t="s">
        <v>9</v>
      </c>
      <c r="E12" s="21"/>
      <c r="F12" s="21"/>
    </row>
    <row r="13" spans="1:6" ht="15.75" customHeight="1" x14ac:dyDescent="0.4">
      <c r="A13" s="35" t="s">
        <v>10</v>
      </c>
      <c r="B13" s="2"/>
      <c r="C13" s="3">
        <f>C3*D13</f>
        <v>135000</v>
      </c>
      <c r="D13" s="44">
        <v>0.75</v>
      </c>
      <c r="E13" s="21"/>
      <c r="F13" s="21"/>
    </row>
    <row r="14" spans="1:6" ht="15.75" customHeight="1" thickBot="1" x14ac:dyDescent="0.45">
      <c r="A14" s="45" t="s">
        <v>11</v>
      </c>
      <c r="B14" s="7"/>
      <c r="C14" s="8">
        <f>C11-C13</f>
        <v>101600</v>
      </c>
      <c r="D14" s="46"/>
      <c r="E14" s="21"/>
      <c r="F14" s="21"/>
    </row>
    <row r="15" spans="1:6" ht="15.75" customHeight="1" thickBot="1" x14ac:dyDescent="0.45">
      <c r="A15" s="47"/>
      <c r="B15" s="9"/>
      <c r="C15" s="10"/>
      <c r="D15" s="48"/>
      <c r="E15" s="21"/>
      <c r="F15" s="21"/>
    </row>
    <row r="16" spans="1:6" ht="20" customHeight="1" x14ac:dyDescent="0.5">
      <c r="A16" s="65" t="s">
        <v>32</v>
      </c>
      <c r="B16" s="66"/>
      <c r="C16" s="67"/>
      <c r="D16" s="68"/>
      <c r="E16" s="21"/>
      <c r="F16" s="21"/>
    </row>
    <row r="17" spans="1:6" ht="15.75" customHeight="1" x14ac:dyDescent="0.4">
      <c r="A17" s="40"/>
      <c r="B17" s="2"/>
      <c r="C17" s="11" t="s">
        <v>12</v>
      </c>
      <c r="D17" s="49" t="s">
        <v>13</v>
      </c>
      <c r="E17" s="21"/>
      <c r="F17" s="21"/>
    </row>
    <row r="18" spans="1:6" ht="15.75" customHeight="1" x14ac:dyDescent="0.4">
      <c r="A18" s="39" t="s">
        <v>14</v>
      </c>
      <c r="B18" s="2"/>
      <c r="C18" s="27">
        <v>1000</v>
      </c>
      <c r="D18" s="50">
        <f>C18*12</f>
        <v>12000</v>
      </c>
      <c r="E18" s="21"/>
      <c r="F18" s="21"/>
    </row>
    <row r="19" spans="1:6" ht="15.75" customHeight="1" x14ac:dyDescent="0.4">
      <c r="A19" s="39" t="s">
        <v>15</v>
      </c>
      <c r="B19" s="2"/>
      <c r="C19" s="12"/>
      <c r="D19" s="37"/>
      <c r="E19" s="21"/>
      <c r="F19" s="21"/>
    </row>
    <row r="20" spans="1:6" ht="15.75" customHeight="1" x14ac:dyDescent="0.4">
      <c r="A20" s="35" t="s">
        <v>16</v>
      </c>
      <c r="B20" s="2"/>
      <c r="C20" s="3">
        <f>D20/12</f>
        <v>8.3333333333333339</v>
      </c>
      <c r="D20" s="51">
        <v>100</v>
      </c>
      <c r="E20" s="30" t="s">
        <v>17</v>
      </c>
      <c r="F20" s="21"/>
    </row>
    <row r="21" spans="1:6" ht="15.75" customHeight="1" x14ac:dyDescent="0.4">
      <c r="A21" s="35" t="s">
        <v>18</v>
      </c>
      <c r="B21" s="2"/>
      <c r="C21" s="26">
        <v>20</v>
      </c>
      <c r="D21" s="52">
        <f>C21*12</f>
        <v>240</v>
      </c>
      <c r="E21" s="21"/>
      <c r="F21" s="21"/>
    </row>
    <row r="22" spans="1:6" ht="15.75" customHeight="1" x14ac:dyDescent="0.4">
      <c r="A22" s="35" t="s">
        <v>19</v>
      </c>
      <c r="B22" s="2"/>
      <c r="C22" s="3">
        <f>D22/12</f>
        <v>12.5</v>
      </c>
      <c r="D22" s="51">
        <v>150</v>
      </c>
      <c r="E22" s="30" t="s">
        <v>27</v>
      </c>
      <c r="F22" s="21"/>
    </row>
    <row r="23" spans="1:6" ht="15.75" customHeight="1" x14ac:dyDescent="0.4">
      <c r="A23" s="35" t="s">
        <v>20</v>
      </c>
      <c r="B23" s="2"/>
      <c r="C23" s="26">
        <f>200+20+30</f>
        <v>250</v>
      </c>
      <c r="D23" s="53">
        <f>C23*12</f>
        <v>3000</v>
      </c>
      <c r="E23" s="21"/>
      <c r="F23" s="21"/>
    </row>
    <row r="24" spans="1:6" ht="16" customHeight="1" x14ac:dyDescent="0.4">
      <c r="A24" s="35" t="s">
        <v>21</v>
      </c>
      <c r="B24" s="28">
        <v>0.1</v>
      </c>
      <c r="C24" s="3">
        <f>C18*B24</f>
        <v>100</v>
      </c>
      <c r="D24" s="53">
        <f>C24*12</f>
        <v>1200</v>
      </c>
      <c r="E24" s="21" t="s">
        <v>29</v>
      </c>
      <c r="F24" s="21"/>
    </row>
    <row r="25" spans="1:6" ht="16" customHeight="1" x14ac:dyDescent="0.4">
      <c r="A25" s="41" t="s">
        <v>22</v>
      </c>
      <c r="B25" s="22"/>
      <c r="C25" s="23">
        <f>SUM(C20:C24)</f>
        <v>390.83333333333331</v>
      </c>
      <c r="D25" s="54">
        <f>SUM(D20:D23)</f>
        <v>3490</v>
      </c>
      <c r="E25" s="21"/>
      <c r="F25" s="21"/>
    </row>
    <row r="26" spans="1:6" ht="16.5" customHeight="1" thickBot="1" x14ac:dyDescent="0.45">
      <c r="A26" s="45" t="s">
        <v>23</v>
      </c>
      <c r="B26" s="7"/>
      <c r="C26" s="29">
        <v>450</v>
      </c>
      <c r="D26" s="55">
        <f>C26*12</f>
        <v>5400</v>
      </c>
      <c r="E26" s="30" t="s">
        <v>28</v>
      </c>
      <c r="F26" s="21"/>
    </row>
    <row r="27" spans="1:6" ht="16.5" customHeight="1" thickBot="1" x14ac:dyDescent="0.45">
      <c r="A27" s="56"/>
      <c r="B27" s="13"/>
      <c r="C27" s="14"/>
      <c r="D27" s="57"/>
      <c r="E27" s="21"/>
      <c r="F27" s="21"/>
    </row>
    <row r="28" spans="1:6" ht="16.5" customHeight="1" x14ac:dyDescent="0.45">
      <c r="A28" s="58" t="s">
        <v>33</v>
      </c>
      <c r="B28" s="24"/>
      <c r="C28" s="25">
        <f>C18-C25-C26</f>
        <v>159.16666666666674</v>
      </c>
      <c r="D28" s="59">
        <f>C28*12</f>
        <v>1910.0000000000009</v>
      </c>
      <c r="E28" s="21"/>
      <c r="F28" s="21"/>
    </row>
    <row r="29" spans="1:6" ht="16" customHeight="1" x14ac:dyDescent="0.4">
      <c r="A29" s="40"/>
      <c r="B29" s="2"/>
      <c r="C29" s="6"/>
      <c r="D29" s="37"/>
      <c r="E29" s="21"/>
      <c r="F29" s="21"/>
    </row>
    <row r="30" spans="1:6" ht="16.5" customHeight="1" x14ac:dyDescent="0.45">
      <c r="A30" s="60" t="s">
        <v>24</v>
      </c>
      <c r="B30" s="15"/>
      <c r="C30" s="16">
        <f>D18/C11</f>
        <v>5.0718512256973797E-2</v>
      </c>
      <c r="D30" s="37"/>
      <c r="E30" s="19"/>
      <c r="F30" s="19"/>
    </row>
    <row r="31" spans="1:6" ht="16" customHeight="1" x14ac:dyDescent="0.4">
      <c r="A31" s="40"/>
      <c r="B31" s="2"/>
      <c r="C31" s="17"/>
      <c r="D31" s="37"/>
      <c r="E31" s="19"/>
      <c r="F31" s="19"/>
    </row>
    <row r="32" spans="1:6" ht="16" customHeight="1" x14ac:dyDescent="0.4">
      <c r="A32" s="35" t="s">
        <v>25</v>
      </c>
      <c r="B32" s="2"/>
      <c r="C32" s="18">
        <f>D28/C14</f>
        <v>1.8799212598425204E-2</v>
      </c>
      <c r="D32" s="38"/>
      <c r="E32" s="19"/>
      <c r="F32" s="19"/>
    </row>
    <row r="33" spans="1:6" ht="16.5" customHeight="1" thickBot="1" x14ac:dyDescent="0.45">
      <c r="A33" s="61" t="s">
        <v>26</v>
      </c>
      <c r="B33" s="62"/>
      <c r="C33" s="62"/>
      <c r="D33" s="63"/>
      <c r="E33" s="19"/>
      <c r="F33" s="19"/>
    </row>
    <row r="34" spans="1:6" ht="16" customHeight="1" x14ac:dyDescent="0.4">
      <c r="A34" s="31"/>
      <c r="B34" s="31"/>
      <c r="C34" s="31"/>
      <c r="D34" s="31"/>
      <c r="E34" s="19"/>
      <c r="F34" s="19"/>
    </row>
    <row r="35" spans="1:6" ht="15.75" customHeight="1" x14ac:dyDescent="0.25">
      <c r="A35" s="20"/>
      <c r="B35" s="20"/>
      <c r="C35" s="20"/>
      <c r="D35" s="20"/>
    </row>
  </sheetData>
  <mergeCells count="2">
    <mergeCell ref="A2:D2"/>
    <mergeCell ref="A16:D16"/>
  </mergeCells>
  <hyperlinks>
    <hyperlink ref="E22" r:id="rId1" display="rastreador.com" xr:uid="{00000000-0004-0000-0000-000000000000}"/>
    <hyperlink ref="E26" r:id="rId2" display="idealista" xr:uid="{00000000-0004-0000-0000-000001000000}"/>
  </hyperlinks>
  <pageMargins left="0.7" right="0.7" top="0.75" bottom="0.75" header="0.3" footer="0.3"/>
  <pageSetup orientation="portrait"/>
  <headerFooter>
    <oddFooter>&amp;C&amp;"Helvetica Neue,Regular"&amp;12&amp;K000000&amp;P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Erwin Groenendijk</cp:lastModifiedBy>
  <dcterms:modified xsi:type="dcterms:W3CDTF">2025-02-26T10:57:17Z</dcterms:modified>
</cp:coreProperties>
</file>